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3e1e407f942f1d/デスクトップ/Prime/記事/"/>
    </mc:Choice>
  </mc:AlternateContent>
  <xr:revisionPtr revIDLastSave="0" documentId="8_{E5D3E1F0-7D43-4DEC-BDC7-54CBB40CC49D}" xr6:coauthVersionLast="47" xr6:coauthVersionMax="47" xr10:uidLastSave="{00000000-0000-0000-0000-000000000000}"/>
  <bookViews>
    <workbookView xWindow="-38520" yWindow="-105" windowWidth="38640" windowHeight="21120" activeTab="1" xr2:uid="{5879B686-6289-464A-B8BC-2AE42D77B7EE}"/>
  </bookViews>
  <sheets>
    <sheet name="広告メニュー" sheetId="2" r:id="rId1"/>
    <sheet name="配信シミュレーション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I26" i="1"/>
  <c r="I25" i="1"/>
  <c r="K24" i="1"/>
  <c r="J24" i="1"/>
  <c r="I24" i="1"/>
  <c r="F24" i="1"/>
  <c r="E24" i="1"/>
  <c r="J22" i="1"/>
  <c r="K22" i="1"/>
  <c r="J23" i="1"/>
  <c r="K23" i="1"/>
  <c r="J25" i="1"/>
  <c r="K25" i="1"/>
  <c r="J26" i="1"/>
  <c r="K26" i="1"/>
  <c r="E23" i="1"/>
  <c r="F23" i="1"/>
  <c r="E25" i="1"/>
  <c r="F25" i="1"/>
  <c r="E26" i="1"/>
  <c r="F26" i="1"/>
  <c r="I22" i="1"/>
  <c r="F22" i="1"/>
  <c r="E22" i="1"/>
  <c r="K21" i="1"/>
  <c r="J21" i="1"/>
  <c r="I21" i="1"/>
  <c r="F21" i="1"/>
  <c r="E21" i="1"/>
  <c r="I15" i="1"/>
  <c r="E13" i="1"/>
  <c r="F13" i="1"/>
  <c r="J13" i="1"/>
  <c r="K13" i="1"/>
  <c r="I14" i="1"/>
  <c r="I13" i="1"/>
  <c r="I12" i="1"/>
  <c r="I6" i="1"/>
  <c r="I5" i="1"/>
  <c r="I4" i="1"/>
  <c r="J5" i="1"/>
  <c r="K5" i="1"/>
  <c r="E5" i="1"/>
  <c r="F5" i="1"/>
  <c r="K15" i="1"/>
  <c r="J15" i="1"/>
  <c r="F15" i="1"/>
  <c r="E15" i="1"/>
  <c r="K14" i="1"/>
  <c r="J14" i="1"/>
  <c r="F14" i="1"/>
  <c r="E14" i="1"/>
  <c r="K12" i="1"/>
  <c r="J12" i="1"/>
  <c r="F12" i="1"/>
  <c r="E12" i="1"/>
  <c r="K6" i="1"/>
  <c r="J6" i="1"/>
  <c r="K4" i="1"/>
  <c r="J4" i="1"/>
  <c r="F6" i="1"/>
  <c r="E6" i="1"/>
  <c r="F4" i="1"/>
  <c r="E4" i="1"/>
  <c r="I16" i="1" l="1"/>
  <c r="I27" i="1"/>
  <c r="I7" i="1"/>
  <c r="G27" i="1"/>
  <c r="G16" i="1"/>
  <c r="G7" i="1"/>
  <c r="H7" i="1"/>
  <c r="D7" i="1"/>
  <c r="H16" i="1" l="1"/>
  <c r="K7" i="1"/>
  <c r="H27" i="1"/>
  <c r="K27" i="1" s="1"/>
  <c r="C27" i="1"/>
  <c r="D27" i="1"/>
  <c r="C7" i="1"/>
  <c r="E7" i="1" s="1"/>
  <c r="D16" i="1"/>
  <c r="F16" i="1" s="1"/>
  <c r="C16" i="1"/>
  <c r="F7" i="1"/>
  <c r="J7" i="1"/>
  <c r="J16" i="1" l="1"/>
  <c r="K16" i="1"/>
  <c r="E16" i="1"/>
  <c r="E27" i="1"/>
  <c r="F27" i="1"/>
  <c r="J27" i="1"/>
</calcChain>
</file>

<file path=xl/sharedStrings.xml><?xml version="1.0" encoding="utf-8"?>
<sst xmlns="http://schemas.openxmlformats.org/spreadsheetml/2006/main" count="70" uniqueCount="40">
  <si>
    <t>検索広告</t>
    <rPh sb="0" eb="4">
      <t>ケンサクコウコク</t>
    </rPh>
    <phoneticPr fontId="3"/>
  </si>
  <si>
    <t>広告メニュー</t>
    <rPh sb="0" eb="2">
      <t>コウコク</t>
    </rPh>
    <phoneticPr fontId="3"/>
  </si>
  <si>
    <t>媒体</t>
    <rPh sb="0" eb="2">
      <t>バイタイ</t>
    </rPh>
    <phoneticPr fontId="3"/>
  </si>
  <si>
    <t>【予算100万円】</t>
    <rPh sb="1" eb="3">
      <t>ヨサン</t>
    </rPh>
    <rPh sb="6" eb="8">
      <t>マンエン</t>
    </rPh>
    <phoneticPr fontId="3"/>
  </si>
  <si>
    <t>表示回数</t>
    <rPh sb="0" eb="4">
      <t>ヒョウジカイスウ</t>
    </rPh>
    <phoneticPr fontId="2"/>
  </si>
  <si>
    <t>クリック数</t>
    <rPh sb="4" eb="5">
      <t>スウ</t>
    </rPh>
    <phoneticPr fontId="2"/>
  </si>
  <si>
    <t>クリック率</t>
    <rPh sb="4" eb="5">
      <t>リツ</t>
    </rPh>
    <phoneticPr fontId="2"/>
  </si>
  <si>
    <t>クリック単価</t>
    <rPh sb="4" eb="6">
      <t>タンカ</t>
    </rPh>
    <phoneticPr fontId="2"/>
  </si>
  <si>
    <t>コスト</t>
    <phoneticPr fontId="2"/>
  </si>
  <si>
    <t>CV率</t>
    <rPh sb="2" eb="3">
      <t>リツ</t>
    </rPh>
    <phoneticPr fontId="2"/>
  </si>
  <si>
    <t>CPA</t>
    <phoneticPr fontId="2"/>
  </si>
  <si>
    <t>合計</t>
    <rPh sb="0" eb="2">
      <t>ゴウケイ</t>
    </rPh>
    <phoneticPr fontId="3"/>
  </si>
  <si>
    <t>Yahoo検索広告</t>
    <rPh sb="5" eb="9">
      <t>ケンサクコウコク</t>
    </rPh>
    <phoneticPr fontId="3"/>
  </si>
  <si>
    <t>【予算500万円】</t>
    <rPh sb="1" eb="3">
      <t>ヨサン</t>
    </rPh>
    <rPh sb="6" eb="8">
      <t>マンエン</t>
    </rPh>
    <phoneticPr fontId="3"/>
  </si>
  <si>
    <t>想定媒体</t>
    <rPh sb="0" eb="2">
      <t>ソウテイ</t>
    </rPh>
    <rPh sb="2" eb="4">
      <t>バイタイ</t>
    </rPh>
    <phoneticPr fontId="3"/>
  </si>
  <si>
    <t>メリット</t>
    <phoneticPr fontId="3"/>
  </si>
  <si>
    <t>デメリット</t>
    <phoneticPr fontId="3"/>
  </si>
  <si>
    <t>クリック単価相場</t>
    <rPh sb="4" eb="6">
      <t>タンカ</t>
    </rPh>
    <rPh sb="6" eb="8">
      <t>ソウバ</t>
    </rPh>
    <phoneticPr fontId="3"/>
  </si>
  <si>
    <t>数円～60円前後</t>
    <rPh sb="0" eb="2">
      <t>スウエン</t>
    </rPh>
    <rPh sb="5" eb="6">
      <t>エン</t>
    </rPh>
    <rPh sb="6" eb="8">
      <t>ゼンゴ</t>
    </rPh>
    <phoneticPr fontId="3"/>
  </si>
  <si>
    <t>Facebook・Instagram広告</t>
    <rPh sb="18" eb="20">
      <t>コウコク</t>
    </rPh>
    <phoneticPr fontId="3"/>
  </si>
  <si>
    <t>GDN</t>
    <phoneticPr fontId="3"/>
  </si>
  <si>
    <t>YDA</t>
    <phoneticPr fontId="3"/>
  </si>
  <si>
    <t>【予算300万円】</t>
    <rPh sb="1" eb="3">
      <t>ヨサン</t>
    </rPh>
    <rPh sb="6" eb="8">
      <t>マンエン</t>
    </rPh>
    <phoneticPr fontId="3"/>
  </si>
  <si>
    <t>Google検索広告（国内配信）</t>
    <rPh sb="6" eb="8">
      <t>ケンサク</t>
    </rPh>
    <rPh sb="8" eb="10">
      <t>コウコク</t>
    </rPh>
    <rPh sb="11" eb="13">
      <t>コクナイ</t>
    </rPh>
    <rPh sb="13" eb="15">
      <t>ハイシン</t>
    </rPh>
    <phoneticPr fontId="3"/>
  </si>
  <si>
    <t>Google検索広告（海外配信）</t>
    <rPh sb="6" eb="8">
      <t>ケンサク</t>
    </rPh>
    <rPh sb="8" eb="10">
      <t>コウコク</t>
    </rPh>
    <rPh sb="11" eb="15">
      <t>カイガイハイシン</t>
    </rPh>
    <phoneticPr fontId="3"/>
  </si>
  <si>
    <t>予約数</t>
    <rPh sb="0" eb="2">
      <t>ヨヤク</t>
    </rPh>
    <rPh sb="2" eb="3">
      <t>スウ</t>
    </rPh>
    <phoneticPr fontId="2"/>
  </si>
  <si>
    <t>（想定宿泊数）</t>
    <rPh sb="1" eb="3">
      <t>ソウテイ</t>
    </rPh>
    <rPh sb="3" eb="6">
      <t>シュクハクスウ</t>
    </rPh>
    <phoneticPr fontId="3"/>
  </si>
  <si>
    <t>【ホテルと相性の良い広告メニュー（宿泊数増加目的）】</t>
    <rPh sb="5" eb="7">
      <t>アイショウ</t>
    </rPh>
    <rPh sb="8" eb="9">
      <t>イ</t>
    </rPh>
    <rPh sb="10" eb="12">
      <t>コウコク</t>
    </rPh>
    <rPh sb="17" eb="19">
      <t>シュクハク</t>
    </rPh>
    <rPh sb="19" eb="20">
      <t>スウ</t>
    </rPh>
    <rPh sb="20" eb="22">
      <t>ゾウカ</t>
    </rPh>
    <rPh sb="22" eb="24">
      <t>モクテキ</t>
    </rPh>
    <phoneticPr fontId="3"/>
  </si>
  <si>
    <t>・クリック単価が高騰する場合がある
・宿泊単価が安いと費用対効果が合いづらい</t>
    <rPh sb="5" eb="7">
      <t>タンカ</t>
    </rPh>
    <rPh sb="8" eb="10">
      <t>コウトウ</t>
    </rPh>
    <rPh sb="12" eb="14">
      <t>バアイ</t>
    </rPh>
    <rPh sb="19" eb="21">
      <t>シュクハク</t>
    </rPh>
    <rPh sb="21" eb="23">
      <t>タンカ</t>
    </rPh>
    <rPh sb="24" eb="25">
      <t>ヤス</t>
    </rPh>
    <rPh sb="27" eb="32">
      <t>ヒヨウタイコウカ</t>
    </rPh>
    <rPh sb="33" eb="34">
      <t>ア</t>
    </rPh>
    <phoneticPr fontId="3"/>
  </si>
  <si>
    <t>数十円～500円前後</t>
    <rPh sb="0" eb="3">
      <t>スウジュウエン</t>
    </rPh>
    <rPh sb="7" eb="8">
      <t>エン</t>
    </rPh>
    <rPh sb="8" eb="10">
      <t>ゼンゴ</t>
    </rPh>
    <phoneticPr fontId="3"/>
  </si>
  <si>
    <t>リマーケティング広告</t>
    <rPh sb="8" eb="10">
      <t>コウコク</t>
    </rPh>
    <phoneticPr fontId="3"/>
  </si>
  <si>
    <t>Google／Yahoo</t>
    <phoneticPr fontId="3"/>
  </si>
  <si>
    <t>Google／Yahoo／Instagram／Facebook</t>
    <phoneticPr fontId="3"/>
  </si>
  <si>
    <t>ターゲティング広告</t>
    <rPh sb="7" eb="9">
      <t>コウコク</t>
    </rPh>
    <phoneticPr fontId="3"/>
  </si>
  <si>
    <t>・通常のディスプレイ広告より、クリック率／CV率が高い
・一度サイトに訪れたことのあるユーザーにアプローチできる</t>
    <rPh sb="1" eb="3">
      <t>ツウジョウ</t>
    </rPh>
    <rPh sb="10" eb="12">
      <t>コウコク</t>
    </rPh>
    <rPh sb="19" eb="20">
      <t>リツ</t>
    </rPh>
    <rPh sb="23" eb="24">
      <t>リツ</t>
    </rPh>
    <rPh sb="25" eb="26">
      <t>タカ</t>
    </rPh>
    <rPh sb="29" eb="31">
      <t>イチド</t>
    </rPh>
    <rPh sb="35" eb="36">
      <t>オトズ</t>
    </rPh>
    <phoneticPr fontId="3"/>
  </si>
  <si>
    <t>数十円～400円前後</t>
    <rPh sb="0" eb="3">
      <t>スウジュウエン</t>
    </rPh>
    <rPh sb="7" eb="8">
      <t>エン</t>
    </rPh>
    <rPh sb="8" eb="10">
      <t>ゼンゴ</t>
    </rPh>
    <phoneticPr fontId="3"/>
  </si>
  <si>
    <t>・媒体の仕様変更により今後配信が出来なくなる可能性もある</t>
    <rPh sb="1" eb="3">
      <t>バイタイ</t>
    </rPh>
    <rPh sb="4" eb="8">
      <t>シヨウヘンコウ</t>
    </rPh>
    <rPh sb="11" eb="13">
      <t>コンゴ</t>
    </rPh>
    <rPh sb="13" eb="15">
      <t>ハイシン</t>
    </rPh>
    <rPh sb="16" eb="18">
      <t>デキ</t>
    </rPh>
    <rPh sb="22" eb="25">
      <t>カノウセイ</t>
    </rPh>
    <phoneticPr fontId="3"/>
  </si>
  <si>
    <t>・SEOが低くても自社サイトを上位に表示できる
・ディスプレイ広告と比較しCV率が高い傾向
・Googleでは海外向けの配信が可能</t>
    <rPh sb="31" eb="33">
      <t>コウコク</t>
    </rPh>
    <rPh sb="34" eb="36">
      <t>ヒカク</t>
    </rPh>
    <rPh sb="39" eb="40">
      <t>リツ</t>
    </rPh>
    <rPh sb="41" eb="42">
      <t>タカ</t>
    </rPh>
    <rPh sb="43" eb="45">
      <t>ケイコウ</t>
    </rPh>
    <rPh sb="55" eb="58">
      <t>カイガイム</t>
    </rPh>
    <rPh sb="60" eb="62">
      <t>ハイシン</t>
    </rPh>
    <rPh sb="63" eb="65">
      <t>カノウ</t>
    </rPh>
    <phoneticPr fontId="3"/>
  </si>
  <si>
    <t>・検索広告、リマーケティング広告と比較しCV率は低い</t>
    <rPh sb="1" eb="3">
      <t>ケンサク</t>
    </rPh>
    <rPh sb="3" eb="5">
      <t>コウコク</t>
    </rPh>
    <rPh sb="14" eb="16">
      <t>コウコク</t>
    </rPh>
    <rPh sb="17" eb="19">
      <t>ヒカク</t>
    </rPh>
    <rPh sb="22" eb="23">
      <t>リツ</t>
    </rPh>
    <rPh sb="24" eb="25">
      <t>ヒク</t>
    </rPh>
    <phoneticPr fontId="3"/>
  </si>
  <si>
    <t>・幅広い層にアプローチが可能
・クリック単価が安価で認知目的としては有効</t>
    <rPh sb="1" eb="3">
      <t>ハバヒロ</t>
    </rPh>
    <rPh sb="4" eb="5">
      <t>ソウ</t>
    </rPh>
    <rPh sb="12" eb="14">
      <t>カノウ</t>
    </rPh>
    <rPh sb="20" eb="22">
      <t>タンカ</t>
    </rPh>
    <rPh sb="23" eb="25">
      <t>アンカ</t>
    </rPh>
    <rPh sb="26" eb="30">
      <t>ニンチモクテキ</t>
    </rPh>
    <rPh sb="34" eb="36">
      <t>ユウコウ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</si>
</sst>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176" fontId="0" fillId="0" borderId="2" xfId="3" applyNumberFormat="1" applyFont="1" applyBorder="1">
      <alignment vertical="center"/>
    </xf>
    <xf numFmtId="6" fontId="0" fillId="0" borderId="2" xfId="2" applyFont="1" applyBorder="1">
      <alignment vertical="center"/>
    </xf>
    <xf numFmtId="1" fontId="0" fillId="0" borderId="2" xfId="0" applyNumberFormat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38" fontId="5" fillId="3" borderId="2" xfId="1" applyFont="1" applyFill="1" applyBorder="1">
      <alignment vertical="center"/>
    </xf>
    <xf numFmtId="176" fontId="5" fillId="3" borderId="2" xfId="3" applyNumberFormat="1" applyFont="1" applyFill="1" applyBorder="1">
      <alignment vertical="center"/>
    </xf>
    <xf numFmtId="6" fontId="5" fillId="3" borderId="2" xfId="2" applyFont="1" applyFill="1" applyBorder="1">
      <alignment vertical="center"/>
    </xf>
    <xf numFmtId="1" fontId="5" fillId="3" borderId="2" xfId="0" applyNumberFormat="1" applyFont="1" applyFill="1" applyBorder="1">
      <alignment vertical="center"/>
    </xf>
    <xf numFmtId="0" fontId="5" fillId="0" borderId="0" xfId="0" applyFont="1">
      <alignment vertical="center"/>
    </xf>
    <xf numFmtId="38" fontId="5" fillId="3" borderId="2" xfId="0" applyNumberFormat="1" applyFont="1" applyFill="1" applyBorder="1">
      <alignment vertical="center"/>
    </xf>
    <xf numFmtId="6" fontId="5" fillId="3" borderId="2" xfId="0" applyNumberFormat="1" applyFont="1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6" fontId="0" fillId="0" borderId="0" xfId="2" applyFont="1">
      <alignment vertical="center"/>
    </xf>
    <xf numFmtId="6" fontId="4" fillId="2" borderId="1" xfId="2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429F-1876-480F-95E4-AD5844BF6D98}">
  <dimension ref="B2:F6"/>
  <sheetViews>
    <sheetView workbookViewId="0"/>
  </sheetViews>
  <sheetFormatPr defaultRowHeight="18" x14ac:dyDescent="0.45"/>
  <cols>
    <col min="2" max="2" width="20.5" customWidth="1"/>
    <col min="3" max="3" width="43.3984375" customWidth="1"/>
    <col min="4" max="4" width="50.3984375" customWidth="1"/>
    <col min="5" max="5" width="41" customWidth="1"/>
    <col min="6" max="6" width="21.09765625" customWidth="1"/>
    <col min="7" max="7" width="13.8984375" customWidth="1"/>
  </cols>
  <sheetData>
    <row r="2" spans="2:6" x14ac:dyDescent="0.45">
      <c r="B2" s="12" t="s">
        <v>27</v>
      </c>
    </row>
    <row r="3" spans="2:6" x14ac:dyDescent="0.45">
      <c r="B3" s="16" t="s">
        <v>1</v>
      </c>
      <c r="C3" s="16" t="s">
        <v>14</v>
      </c>
      <c r="D3" s="16" t="s">
        <v>15</v>
      </c>
      <c r="E3" s="16" t="s">
        <v>16</v>
      </c>
      <c r="F3" s="16" t="s">
        <v>17</v>
      </c>
    </row>
    <row r="4" spans="2:6" ht="80.099999999999994" customHeight="1" x14ac:dyDescent="0.45">
      <c r="B4" s="2" t="s">
        <v>0</v>
      </c>
      <c r="C4" s="2" t="s">
        <v>31</v>
      </c>
      <c r="D4" s="15" t="s">
        <v>37</v>
      </c>
      <c r="E4" s="15" t="s">
        <v>28</v>
      </c>
      <c r="F4" s="2" t="s">
        <v>35</v>
      </c>
    </row>
    <row r="5" spans="2:6" ht="80.099999999999994" customHeight="1" x14ac:dyDescent="0.45">
      <c r="B5" s="2" t="s">
        <v>30</v>
      </c>
      <c r="C5" s="2" t="s">
        <v>32</v>
      </c>
      <c r="D5" s="15" t="s">
        <v>34</v>
      </c>
      <c r="E5" s="15" t="s">
        <v>36</v>
      </c>
      <c r="F5" s="2" t="s">
        <v>29</v>
      </c>
    </row>
    <row r="6" spans="2:6" ht="80.099999999999994" customHeight="1" x14ac:dyDescent="0.45">
      <c r="B6" s="2" t="s">
        <v>33</v>
      </c>
      <c r="C6" s="2" t="s">
        <v>32</v>
      </c>
      <c r="D6" s="15" t="s">
        <v>39</v>
      </c>
      <c r="E6" s="15" t="s">
        <v>38</v>
      </c>
      <c r="F6" s="2" t="s">
        <v>18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2088-422E-40A8-8F1E-2294EB7F97ED}">
  <dimension ref="B2:K27"/>
  <sheetViews>
    <sheetView tabSelected="1" workbookViewId="0"/>
  </sheetViews>
  <sheetFormatPr defaultRowHeight="18" x14ac:dyDescent="0.45"/>
  <cols>
    <col min="2" max="2" width="26.8984375" customWidth="1"/>
    <col min="3" max="5" width="15.59765625" customWidth="1"/>
    <col min="6" max="6" width="15.59765625" style="17" customWidth="1"/>
    <col min="7" max="9" width="15.8984375" customWidth="1"/>
    <col min="10" max="11" width="15.59765625" customWidth="1"/>
  </cols>
  <sheetData>
    <row r="2" spans="2:11" x14ac:dyDescent="0.45">
      <c r="B2" s="12" t="s">
        <v>3</v>
      </c>
    </row>
    <row r="3" spans="2:11" x14ac:dyDescent="0.45">
      <c r="B3" s="1" t="s">
        <v>2</v>
      </c>
      <c r="C3" s="1" t="s">
        <v>4</v>
      </c>
      <c r="D3" s="1" t="s">
        <v>5</v>
      </c>
      <c r="E3" s="1" t="s">
        <v>6</v>
      </c>
      <c r="F3" s="18" t="s">
        <v>7</v>
      </c>
      <c r="G3" s="1" t="s">
        <v>8</v>
      </c>
      <c r="H3" s="1" t="s">
        <v>25</v>
      </c>
      <c r="I3" s="1" t="s">
        <v>26</v>
      </c>
      <c r="J3" s="1" t="s">
        <v>9</v>
      </c>
      <c r="K3" s="1" t="s">
        <v>10</v>
      </c>
    </row>
    <row r="4" spans="2:11" ht="24.9" customHeight="1" x14ac:dyDescent="0.45">
      <c r="B4" s="2" t="s">
        <v>23</v>
      </c>
      <c r="C4" s="3">
        <v>50000</v>
      </c>
      <c r="D4" s="3">
        <v>8000</v>
      </c>
      <c r="E4" s="4">
        <f t="shared" ref="E4:E6" si="0">D4/C4</f>
        <v>0.16</v>
      </c>
      <c r="F4" s="5">
        <f t="shared" ref="F4:F6" si="1">G4/D4</f>
        <v>43.75</v>
      </c>
      <c r="G4" s="5">
        <v>350000</v>
      </c>
      <c r="H4" s="6">
        <v>40</v>
      </c>
      <c r="I4" s="6">
        <f>H4*1.5</f>
        <v>60</v>
      </c>
      <c r="J4" s="4">
        <f>H4/D4</f>
        <v>5.0000000000000001E-3</v>
      </c>
      <c r="K4" s="5">
        <f>G4/H4</f>
        <v>8750</v>
      </c>
    </row>
    <row r="5" spans="2:11" ht="24.9" customHeight="1" x14ac:dyDescent="0.45">
      <c r="B5" s="2" t="s">
        <v>24</v>
      </c>
      <c r="C5" s="3">
        <v>20000</v>
      </c>
      <c r="D5" s="3">
        <v>2500</v>
      </c>
      <c r="E5" s="4">
        <f t="shared" ref="E5" si="2">D5/C5</f>
        <v>0.125</v>
      </c>
      <c r="F5" s="5">
        <f t="shared" ref="F5" si="3">G5/D5</f>
        <v>200</v>
      </c>
      <c r="G5" s="5">
        <v>500000</v>
      </c>
      <c r="H5" s="6">
        <v>65</v>
      </c>
      <c r="I5" s="6">
        <f>H5*2.5</f>
        <v>162.5</v>
      </c>
      <c r="J5" s="4">
        <f>H5/D5</f>
        <v>2.5999999999999999E-2</v>
      </c>
      <c r="K5" s="5">
        <f>G5/H5</f>
        <v>7692.3076923076924</v>
      </c>
    </row>
    <row r="6" spans="2:11" ht="24.9" customHeight="1" x14ac:dyDescent="0.45">
      <c r="B6" s="2" t="s">
        <v>12</v>
      </c>
      <c r="C6" s="3">
        <v>30000</v>
      </c>
      <c r="D6" s="3">
        <v>4000</v>
      </c>
      <c r="E6" s="4">
        <f t="shared" si="0"/>
        <v>0.13333333333333333</v>
      </c>
      <c r="F6" s="5">
        <f t="shared" si="1"/>
        <v>37.5</v>
      </c>
      <c r="G6" s="5">
        <v>150000</v>
      </c>
      <c r="H6" s="6">
        <v>20</v>
      </c>
      <c r="I6" s="6">
        <f>H6*1.5</f>
        <v>30</v>
      </c>
      <c r="J6" s="4">
        <f>H6/D6</f>
        <v>5.0000000000000001E-3</v>
      </c>
      <c r="K6" s="5">
        <f>G6/H6</f>
        <v>7500</v>
      </c>
    </row>
    <row r="7" spans="2:11" ht="24.9" customHeight="1" x14ac:dyDescent="0.45">
      <c r="B7" s="7" t="s">
        <v>11</v>
      </c>
      <c r="C7" s="8">
        <f>SUM(C4:C6)</f>
        <v>100000</v>
      </c>
      <c r="D7" s="8">
        <f>SUM(D4:D6)</f>
        <v>14500</v>
      </c>
      <c r="E7" s="9">
        <f>D7/C7</f>
        <v>0.14499999999999999</v>
      </c>
      <c r="F7" s="10">
        <f>G7/D7</f>
        <v>68.965517241379317</v>
      </c>
      <c r="G7" s="10">
        <f>SUM(G4:G6)</f>
        <v>1000000</v>
      </c>
      <c r="H7" s="11">
        <f>SUM(H4:H6)</f>
        <v>125</v>
      </c>
      <c r="I7" s="11">
        <f>SUM(I4:I6)</f>
        <v>252.5</v>
      </c>
      <c r="J7" s="9">
        <f>H7/D7</f>
        <v>8.6206896551724137E-3</v>
      </c>
      <c r="K7" s="10">
        <f>G7/H7</f>
        <v>8000</v>
      </c>
    </row>
    <row r="10" spans="2:11" x14ac:dyDescent="0.45">
      <c r="B10" s="12" t="s">
        <v>22</v>
      </c>
    </row>
    <row r="11" spans="2:11" x14ac:dyDescent="0.45">
      <c r="B11" s="1" t="s">
        <v>2</v>
      </c>
      <c r="C11" s="1" t="s">
        <v>4</v>
      </c>
      <c r="D11" s="1" t="s">
        <v>5</v>
      </c>
      <c r="E11" s="1" t="s">
        <v>6</v>
      </c>
      <c r="F11" s="18" t="s">
        <v>7</v>
      </c>
      <c r="G11" s="1" t="s">
        <v>8</v>
      </c>
      <c r="H11" s="1" t="s">
        <v>25</v>
      </c>
      <c r="I11" s="1" t="s">
        <v>26</v>
      </c>
      <c r="J11" s="1" t="s">
        <v>9</v>
      </c>
      <c r="K11" s="1" t="s">
        <v>10</v>
      </c>
    </row>
    <row r="12" spans="2:11" ht="24.9" customHeight="1" x14ac:dyDescent="0.45">
      <c r="B12" s="2" t="s">
        <v>23</v>
      </c>
      <c r="C12" s="3">
        <v>100000</v>
      </c>
      <c r="D12" s="3">
        <v>14000</v>
      </c>
      <c r="E12" s="4">
        <f t="shared" ref="E12:E15" si="4">D12/C12</f>
        <v>0.14000000000000001</v>
      </c>
      <c r="F12" s="5">
        <f t="shared" ref="F12:F15" si="5">G12/D12</f>
        <v>57.142857142857146</v>
      </c>
      <c r="G12" s="5">
        <v>800000</v>
      </c>
      <c r="H12" s="6">
        <v>65</v>
      </c>
      <c r="I12" s="6">
        <f>H12*1.5</f>
        <v>97.5</v>
      </c>
      <c r="J12" s="4">
        <f t="shared" ref="J12:J15" si="6">H12/D12</f>
        <v>4.642857142857143E-3</v>
      </c>
      <c r="K12" s="5">
        <f t="shared" ref="K12:K15" si="7">G12/H12</f>
        <v>12307.692307692309</v>
      </c>
    </row>
    <row r="13" spans="2:11" ht="24.9" customHeight="1" x14ac:dyDescent="0.45">
      <c r="B13" s="2" t="s">
        <v>24</v>
      </c>
      <c r="C13" s="3">
        <v>60000</v>
      </c>
      <c r="D13" s="3">
        <v>7000</v>
      </c>
      <c r="E13" s="4">
        <f t="shared" ref="E13" si="8">D13/C13</f>
        <v>0.11666666666666667</v>
      </c>
      <c r="F13" s="5">
        <f t="shared" ref="F13" si="9">G13/D13</f>
        <v>214.28571428571428</v>
      </c>
      <c r="G13" s="5">
        <v>1500000</v>
      </c>
      <c r="H13" s="6">
        <v>150</v>
      </c>
      <c r="I13" s="6">
        <f>H13*2.5</f>
        <v>375</v>
      </c>
      <c r="J13" s="4">
        <f t="shared" ref="J13" si="10">H13/D13</f>
        <v>2.1428571428571429E-2</v>
      </c>
      <c r="K13" s="5">
        <f t="shared" ref="K13" si="11">G13/H13</f>
        <v>10000</v>
      </c>
    </row>
    <row r="14" spans="2:11" ht="24.9" customHeight="1" x14ac:dyDescent="0.45">
      <c r="B14" s="2" t="s">
        <v>12</v>
      </c>
      <c r="C14" s="3">
        <v>60000</v>
      </c>
      <c r="D14" s="3">
        <v>7000</v>
      </c>
      <c r="E14" s="4">
        <f t="shared" si="4"/>
        <v>0.11666666666666667</v>
      </c>
      <c r="F14" s="5">
        <f t="shared" si="5"/>
        <v>42.857142857142854</v>
      </c>
      <c r="G14" s="5">
        <v>300000</v>
      </c>
      <c r="H14" s="6">
        <v>25</v>
      </c>
      <c r="I14" s="6">
        <f>H14*1.5</f>
        <v>37.5</v>
      </c>
      <c r="J14" s="4">
        <f t="shared" si="6"/>
        <v>3.5714285714285713E-3</v>
      </c>
      <c r="K14" s="5">
        <f t="shared" si="7"/>
        <v>12000</v>
      </c>
    </row>
    <row r="15" spans="2:11" ht="24.9" customHeight="1" x14ac:dyDescent="0.45">
      <c r="B15" s="2" t="s">
        <v>19</v>
      </c>
      <c r="C15" s="3">
        <v>45000</v>
      </c>
      <c r="D15" s="3">
        <v>2500</v>
      </c>
      <c r="E15" s="4">
        <f t="shared" si="4"/>
        <v>5.5555555555555552E-2</v>
      </c>
      <c r="F15" s="5">
        <f t="shared" si="5"/>
        <v>160</v>
      </c>
      <c r="G15" s="5">
        <v>400000</v>
      </c>
      <c r="H15" s="6">
        <v>8</v>
      </c>
      <c r="I15" s="6">
        <f>H15*1.8</f>
        <v>14.4</v>
      </c>
      <c r="J15" s="4">
        <f t="shared" si="6"/>
        <v>3.2000000000000002E-3</v>
      </c>
      <c r="K15" s="5">
        <f t="shared" si="7"/>
        <v>50000</v>
      </c>
    </row>
    <row r="16" spans="2:11" ht="24.9" customHeight="1" x14ac:dyDescent="0.45">
      <c r="B16" s="7" t="s">
        <v>11</v>
      </c>
      <c r="C16" s="13">
        <f>SUM(C12:C15)</f>
        <v>265000</v>
      </c>
      <c r="D16" s="13">
        <f>SUM(D12:D15)</f>
        <v>30500</v>
      </c>
      <c r="E16" s="9">
        <f>D16/C16</f>
        <v>0.11509433962264151</v>
      </c>
      <c r="F16" s="10">
        <f>G16/D16</f>
        <v>98.360655737704917</v>
      </c>
      <c r="G16" s="14">
        <f>SUM(G12:G15)</f>
        <v>3000000</v>
      </c>
      <c r="H16" s="13">
        <f>SUM(H12:H15)</f>
        <v>248</v>
      </c>
      <c r="I16" s="13">
        <f>SUM(I12:I15)</f>
        <v>524.4</v>
      </c>
      <c r="J16" s="9">
        <f>H16/D16</f>
        <v>8.1311475409836069E-3</v>
      </c>
      <c r="K16" s="14">
        <f>G16/H16</f>
        <v>12096.774193548386</v>
      </c>
    </row>
    <row r="19" spans="2:11" x14ac:dyDescent="0.45">
      <c r="B19" s="12" t="s">
        <v>13</v>
      </c>
    </row>
    <row r="20" spans="2:11" x14ac:dyDescent="0.45">
      <c r="B20" s="1" t="s">
        <v>2</v>
      </c>
      <c r="C20" s="1" t="s">
        <v>4</v>
      </c>
      <c r="D20" s="1" t="s">
        <v>5</v>
      </c>
      <c r="E20" s="1" t="s">
        <v>6</v>
      </c>
      <c r="F20" s="18" t="s">
        <v>7</v>
      </c>
      <c r="G20" s="1" t="s">
        <v>8</v>
      </c>
      <c r="H20" s="1" t="s">
        <v>25</v>
      </c>
      <c r="I20" s="1" t="s">
        <v>26</v>
      </c>
      <c r="J20" s="1" t="s">
        <v>9</v>
      </c>
      <c r="K20" s="1" t="s">
        <v>10</v>
      </c>
    </row>
    <row r="21" spans="2:11" ht="24.9" customHeight="1" x14ac:dyDescent="0.45">
      <c r="B21" s="2" t="s">
        <v>23</v>
      </c>
      <c r="C21" s="3">
        <v>120000</v>
      </c>
      <c r="D21" s="3">
        <v>15500</v>
      </c>
      <c r="E21" s="4">
        <f t="shared" ref="E21:E22" si="12">D21/C21</f>
        <v>0.12916666666666668</v>
      </c>
      <c r="F21" s="5">
        <f t="shared" ref="F21:F22" si="13">G21/D21</f>
        <v>77.41935483870968</v>
      </c>
      <c r="G21" s="5">
        <v>1200000</v>
      </c>
      <c r="H21" s="6">
        <v>80</v>
      </c>
      <c r="I21" s="6">
        <f>H21*1.5</f>
        <v>120</v>
      </c>
      <c r="J21" s="4">
        <f t="shared" ref="J21:J22" si="14">H21/D21</f>
        <v>5.1612903225806452E-3</v>
      </c>
      <c r="K21" s="5">
        <f t="shared" ref="K21:K22" si="15">G21/H21</f>
        <v>15000</v>
      </c>
    </row>
    <row r="22" spans="2:11" ht="24.9" customHeight="1" x14ac:dyDescent="0.45">
      <c r="B22" s="2" t="s">
        <v>24</v>
      </c>
      <c r="C22" s="3">
        <v>70000</v>
      </c>
      <c r="D22" s="3">
        <v>8000</v>
      </c>
      <c r="E22" s="4">
        <f t="shared" si="12"/>
        <v>0.11428571428571428</v>
      </c>
      <c r="F22" s="5">
        <f t="shared" si="13"/>
        <v>312.5</v>
      </c>
      <c r="G22" s="5">
        <v>2500000</v>
      </c>
      <c r="H22" s="6">
        <v>160</v>
      </c>
      <c r="I22" s="6">
        <f>H22*2.5</f>
        <v>400</v>
      </c>
      <c r="J22" s="4">
        <f t="shared" ref="J22:J26" si="16">H22/D22</f>
        <v>0.02</v>
      </c>
      <c r="K22" s="5">
        <f t="shared" ref="K22:K26" si="17">G22/H22</f>
        <v>15625</v>
      </c>
    </row>
    <row r="23" spans="2:11" ht="24.9" customHeight="1" x14ac:dyDescent="0.45">
      <c r="B23" s="2" t="s">
        <v>12</v>
      </c>
      <c r="C23" s="3">
        <v>65000</v>
      </c>
      <c r="D23" s="3">
        <v>7500</v>
      </c>
      <c r="E23" s="4">
        <f t="shared" ref="E23:E26" si="18">D23/C23</f>
        <v>0.11538461538461539</v>
      </c>
      <c r="F23" s="5">
        <f t="shared" ref="F23:F26" si="19">G23/D23</f>
        <v>53.333333333333336</v>
      </c>
      <c r="G23" s="5">
        <v>400000</v>
      </c>
      <c r="H23" s="3">
        <v>29</v>
      </c>
      <c r="I23" s="6">
        <f>H23*1.5</f>
        <v>43.5</v>
      </c>
      <c r="J23" s="4">
        <f t="shared" si="16"/>
        <v>3.8666666666666667E-3</v>
      </c>
      <c r="K23" s="5">
        <f t="shared" si="17"/>
        <v>13793.103448275862</v>
      </c>
    </row>
    <row r="24" spans="2:11" ht="24.9" customHeight="1" x14ac:dyDescent="0.45">
      <c r="B24" s="2" t="s">
        <v>19</v>
      </c>
      <c r="C24" s="3">
        <v>45000</v>
      </c>
      <c r="D24" s="3">
        <v>2500</v>
      </c>
      <c r="E24" s="4">
        <f t="shared" si="18"/>
        <v>5.5555555555555552E-2</v>
      </c>
      <c r="F24" s="5">
        <f t="shared" si="19"/>
        <v>160</v>
      </c>
      <c r="G24" s="5">
        <v>400000</v>
      </c>
      <c r="H24" s="6">
        <v>8</v>
      </c>
      <c r="I24" s="6">
        <f>H24*1.8</f>
        <v>14.4</v>
      </c>
      <c r="J24" s="4">
        <f t="shared" si="16"/>
        <v>3.2000000000000002E-3</v>
      </c>
      <c r="K24" s="5">
        <f t="shared" si="17"/>
        <v>50000</v>
      </c>
    </row>
    <row r="25" spans="2:11" ht="24.9" customHeight="1" x14ac:dyDescent="0.45">
      <c r="B25" s="2" t="s">
        <v>20</v>
      </c>
      <c r="C25" s="3">
        <v>2500000</v>
      </c>
      <c r="D25" s="3">
        <v>4500</v>
      </c>
      <c r="E25" s="4">
        <f t="shared" si="18"/>
        <v>1.8E-3</v>
      </c>
      <c r="F25" s="5">
        <f t="shared" si="19"/>
        <v>66.666666666666671</v>
      </c>
      <c r="G25" s="5">
        <v>300000</v>
      </c>
      <c r="H25" s="3">
        <v>5</v>
      </c>
      <c r="I25" s="3">
        <f>H25*1.8</f>
        <v>9</v>
      </c>
      <c r="J25" s="4">
        <f t="shared" si="16"/>
        <v>1.1111111111111111E-3</v>
      </c>
      <c r="K25" s="5">
        <f t="shared" si="17"/>
        <v>60000</v>
      </c>
    </row>
    <row r="26" spans="2:11" ht="24.9" customHeight="1" x14ac:dyDescent="0.45">
      <c r="B26" s="2" t="s">
        <v>21</v>
      </c>
      <c r="C26" s="3">
        <v>4000000</v>
      </c>
      <c r="D26" s="3">
        <v>3000</v>
      </c>
      <c r="E26" s="4">
        <f t="shared" si="18"/>
        <v>7.5000000000000002E-4</v>
      </c>
      <c r="F26" s="5">
        <f t="shared" si="19"/>
        <v>66.666666666666671</v>
      </c>
      <c r="G26" s="5">
        <v>200000</v>
      </c>
      <c r="H26" s="3">
        <v>4</v>
      </c>
      <c r="I26" s="6">
        <f>H26*1.5</f>
        <v>6</v>
      </c>
      <c r="J26" s="4">
        <f t="shared" si="16"/>
        <v>1.3333333333333333E-3</v>
      </c>
      <c r="K26" s="5">
        <f t="shared" si="17"/>
        <v>50000</v>
      </c>
    </row>
    <row r="27" spans="2:11" ht="24.9" customHeight="1" x14ac:dyDescent="0.45">
      <c r="B27" s="7" t="s">
        <v>11</v>
      </c>
      <c r="C27" s="13">
        <f>SUM(C21:C26)</f>
        <v>6800000</v>
      </c>
      <c r="D27" s="13">
        <f>SUM(D21:D26)</f>
        <v>41000</v>
      </c>
      <c r="E27" s="9">
        <f>D27/C27</f>
        <v>6.0294117647058821E-3</v>
      </c>
      <c r="F27" s="10">
        <f>G27/D27</f>
        <v>121.95121951219512</v>
      </c>
      <c r="G27" s="14">
        <f>SUM(G21:G26)</f>
        <v>5000000</v>
      </c>
      <c r="H27" s="13">
        <f>SUM(H21:H26)</f>
        <v>286</v>
      </c>
      <c r="I27" s="13">
        <f>SUM(I21:I26)</f>
        <v>592.9</v>
      </c>
      <c r="J27" s="9">
        <f>H27/D27</f>
        <v>6.9756097560975611E-3</v>
      </c>
      <c r="K27" s="14">
        <f>G27/H27</f>
        <v>17482.517482517484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広告メニュー</vt:lpstr>
      <vt:lpstr>配信シミュレーション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Matsumura Ren</dc:creator>
  <cp:lastModifiedBy>鈴木祥子</cp:lastModifiedBy>
  <dcterms:created xsi:type="dcterms:W3CDTF">2022-09-30T01:18:10Z</dcterms:created>
  <dcterms:modified xsi:type="dcterms:W3CDTF">2022-11-20T15:59:38Z</dcterms:modified>
</cp:coreProperties>
</file>